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ortn-my.sharepoint.com/personal/sssmith_ortn_edu/Documents/Desktop/Web Site/HR/Salary Schedules/"/>
    </mc:Choice>
  </mc:AlternateContent>
  <bookViews>
    <workbookView xWindow="3975" yWindow="10695" windowWidth="19425" windowHeight="10305"/>
  </bookViews>
  <sheets>
    <sheet name="District Support Staff D-1 " sheetId="1" r:id="rId1"/>
  </sheets>
  <definedNames>
    <definedName name="_xlnm.Print_Area" localSheetId="0">'District Support Staff D-1 '!$A$3:$D$38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3" i="1" l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</calcChain>
</file>

<file path=xl/sharedStrings.xml><?xml version="1.0" encoding="utf-8"?>
<sst xmlns="http://schemas.openxmlformats.org/spreadsheetml/2006/main" count="77" uniqueCount="56">
  <si>
    <t>POSITION/ASSIGNMENT</t>
  </si>
  <si>
    <t>LANE</t>
  </si>
  <si>
    <t>DAYS</t>
  </si>
  <si>
    <t>HOURS PER DAY</t>
  </si>
  <si>
    <t>DISTRICT SUPPORT STAFF                                                                                                                                    FY24</t>
  </si>
  <si>
    <t xml:space="preserve"> </t>
  </si>
  <si>
    <t>STEP 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</si>
  <si>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</si>
  <si>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</si>
  <si>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</si>
  <si>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</si>
  <si>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</si>
  <si>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</si>
  <si>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</si>
  <si>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</si>
  <si>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</si>
  <si>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</si>
  <si>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</si>
  <si>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</si>
  <si>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</si>
  <si>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</si>
  <si>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</si>
  <si>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</si>
  <si>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</si>
  <si>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</si>
  <si>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STEP 19</t>
  </si>
  <si>
    <t>STEP 20</t>
  </si>
  <si>
    <t>ECC Site Director</t>
  </si>
  <si>
    <t>FRC Assistant</t>
  </si>
  <si>
    <t>Maintenance Generalist I</t>
  </si>
  <si>
    <t>ECC Director</t>
  </si>
  <si>
    <t>Admin Asst I,  Asst. Bookkeeper (High)</t>
  </si>
  <si>
    <t>Maintenance Generalist II, Admin Asst II</t>
  </si>
  <si>
    <t>Preschool Bookkeeper/Clerk</t>
  </si>
  <si>
    <t>Family Services Advocate</t>
  </si>
  <si>
    <t>Receiving/Inventory Clerk, Elementary Bookkeeper</t>
  </si>
  <si>
    <t>Inventory Technician, Secondary Bookkeeper, Admin Asst III</t>
  </si>
  <si>
    <t>Admin Asst IV</t>
  </si>
  <si>
    <t>Business Services Specialist, HR Specialist</t>
  </si>
  <si>
    <t>Manager of Tech Ops</t>
  </si>
  <si>
    <t>Tier 1 Technician</t>
  </si>
  <si>
    <t>Family Impact Coordinator</t>
  </si>
  <si>
    <t>Sports Medicine Coordinator</t>
  </si>
  <si>
    <t>Maintenance Generalist III, Admin Asst V (Exec), School Nutrition Specialist</t>
  </si>
  <si>
    <t>Shift Foreman</t>
  </si>
  <si>
    <t>Admin Asst VI (Sr. Exec), HR Specialist</t>
  </si>
  <si>
    <t>Family Services Coordinator</t>
  </si>
  <si>
    <t>Social Worker</t>
  </si>
  <si>
    <t>Benefits Coordinator, Tier 2 Tech, Repair Tech</t>
  </si>
  <si>
    <t>Salary schedule includes Finance, Human Resources, Office Support, Technology, FRC Assistants, Nurses, Maintenance &amp; Other Support Staff</t>
  </si>
  <si>
    <t>AP Specialist, Purchasing Specialist, Data Analysis &amp; Reporting Specialist, Carpenter, Low Voltage Tech, Plumber, Electrician I</t>
  </si>
  <si>
    <t>HVAC Tech I</t>
  </si>
  <si>
    <t>HVAC Tech II, Electrician II,  HR Coordinator, Payroll Specialist, Grant Accountant</t>
  </si>
  <si>
    <t>Maintenance Tech Foreman, Building and Grounds Foreman</t>
  </si>
  <si>
    <t>Nurse</t>
  </si>
  <si>
    <t>COTA, 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</si>
</sst>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_(* #,##0.0_);_(* \(#,##0.0\);_(* &quot;-&quot;?_);_(@_)"/>
    <numFmt numFmtId="165" formatCode="&quot;$&quot;###,##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i/>
      <sz val="2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0"/>
      <color theme="3" tint="0.59999389629810485"/>
      <name val="Arial"/>
      <family val="2"/>
    </font>
    <font>
      <b/>
      <sz val="10"/>
      <color theme="3" tint="0.59999389629810485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theme="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7" fontId="3" fillId="2" borderId="0"/>
    <xf numFmtId="0" fontId="3" fillId="0" borderId="0"/>
  </cellStyleXfs>
  <cellXfs count="65">
    <xf numFmtId="0" fontId="0" fillId="0" borderId="0" xfId="0"/>
    <xf numFmtId="0" fontId="4" fillId="2" borderId="0" xfId="2" applyFont="1" applyFill="1" applyAlignment="1">
      <alignment horizontal="left"/>
    </xf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4" fontId="4" fillId="0" borderId="0" xfId="2" applyNumberFormat="1" applyFont="1"/>
    <xf numFmtId="0" fontId="4" fillId="2" borderId="0" xfId="2" applyFont="1" applyFill="1"/>
    <xf numFmtId="0" fontId="5" fillId="3" borderId="1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center" vertical="center" wrapText="1"/>
    </xf>
    <xf numFmtId="164" fontId="5" fillId="3" borderId="3" xfId="2" applyNumberFormat="1" applyFont="1" applyFill="1" applyBorder="1" applyAlignment="1">
      <alignment horizontal="center" vertical="center" wrapText="1"/>
    </xf>
    <xf numFmtId="164" fontId="1" fillId="0" borderId="0" xfId="2" applyNumberFormat="1" applyFont="1" applyAlignment="1">
      <alignment horizontal="center" vertical="center" wrapText="1"/>
    </xf>
    <xf numFmtId="0" fontId="3" fillId="2" borderId="0" xfId="2" applyFill="1"/>
    <xf numFmtId="0" fontId="3" fillId="0" borderId="7" xfId="2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center" vertical="center" wrapText="1"/>
    </xf>
    <xf numFmtId="164" fontId="7" fillId="0" borderId="9" xfId="2" applyNumberFormat="1" applyFont="1" applyBorder="1" applyAlignment="1">
      <alignment horizontal="center" vertical="center" wrapText="1"/>
    </xf>
    <xf numFmtId="164" fontId="2" fillId="0" borderId="0" xfId="2" applyNumberFormat="1" applyFont="1" applyAlignment="1">
      <alignment horizontal="center" vertical="center" wrapText="1"/>
    </xf>
    <xf numFmtId="0" fontId="3" fillId="2" borderId="0" xfId="2" applyFill="1" applyAlignment="1">
      <alignment horizontal="center"/>
    </xf>
    <xf numFmtId="165" fontId="3" fillId="0" borderId="0" xfId="2" applyNumberFormat="1"/>
    <xf numFmtId="0" fontId="8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2" borderId="0" xfId="2" applyFill="1" applyAlignment="1">
      <alignment horizontal="center" vertical="center"/>
    </xf>
    <xf numFmtId="0" fontId="3" fillId="5" borderId="10" xfId="2" applyFill="1" applyBorder="1" applyAlignment="1">
      <alignment horizontal="left" vertical="center" wrapText="1"/>
    </xf>
    <xf numFmtId="1" fontId="7" fillId="5" borderId="11" xfId="2" applyNumberFormat="1" applyFont="1" applyFill="1" applyBorder="1" applyAlignment="1">
      <alignment horizontal="center" vertical="center" wrapText="1"/>
    </xf>
    <xf numFmtId="164" fontId="7" fillId="5" borderId="12" xfId="2" applyNumberFormat="1" applyFont="1" applyFill="1" applyBorder="1" applyAlignment="1">
      <alignment horizontal="center" vertical="center" wrapText="1"/>
    </xf>
    <xf numFmtId="0" fontId="8" fillId="6" borderId="13" xfId="2" applyFont="1" applyFill="1" applyBorder="1" applyAlignment="1">
      <alignment horizontal="center" vertical="center"/>
    </xf>
    <xf numFmtId="0" fontId="3" fillId="6" borderId="14" xfId="2" applyFill="1" applyBorder="1" applyAlignment="1">
      <alignment horizontal="center" vertical="center"/>
    </xf>
    <xf numFmtId="0" fontId="3" fillId="6" borderId="2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/>
    </xf>
    <xf numFmtId="0" fontId="3" fillId="0" borderId="0" xfId="2"/>
    <xf numFmtId="0" fontId="3" fillId="0" borderId="10" xfId="2" applyBorder="1" applyAlignment="1">
      <alignment horizontal="left" vertical="center" wrapText="1"/>
    </xf>
    <xf numFmtId="1" fontId="7" fillId="0" borderId="11" xfId="2" applyNumberFormat="1" applyFont="1" applyBorder="1" applyAlignment="1">
      <alignment horizontal="center" vertical="center" wrapText="1"/>
    </xf>
    <xf numFmtId="164" fontId="7" fillId="0" borderId="12" xfId="2" applyNumberFormat="1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/>
    </xf>
    <xf numFmtId="7" fontId="3" fillId="2" borderId="16" xfId="1" applyBorder="1"/>
    <xf numFmtId="7" fontId="3" fillId="2" borderId="17" xfId="1" applyBorder="1"/>
    <xf numFmtId="7" fontId="3" fillId="2" borderId="18" xfId="1" applyBorder="1"/>
    <xf numFmtId="0" fontId="8" fillId="0" borderId="19" xfId="2" applyFont="1" applyBorder="1" applyAlignment="1">
      <alignment horizontal="center"/>
    </xf>
    <xf numFmtId="7" fontId="3" fillId="2" borderId="20" xfId="1" applyBorder="1"/>
    <xf numFmtId="7" fontId="3" fillId="2" borderId="11" xfId="1" applyBorder="1"/>
    <xf numFmtId="7" fontId="3" fillId="2" borderId="12" xfId="1" applyBorder="1"/>
    <xf numFmtId="0" fontId="9" fillId="7" borderId="10" xfId="2" applyFont="1" applyFill="1" applyBorder="1" applyAlignment="1">
      <alignment horizontal="left" vertical="center" wrapText="1"/>
    </xf>
    <xf numFmtId="1" fontId="10" fillId="7" borderId="11" xfId="2" applyNumberFormat="1" applyFont="1" applyFill="1" applyBorder="1" applyAlignment="1">
      <alignment horizontal="center" vertical="center" wrapText="1"/>
    </xf>
    <xf numFmtId="164" fontId="10" fillId="7" borderId="12" xfId="2" applyNumberFormat="1" applyFont="1" applyFill="1" applyBorder="1" applyAlignment="1">
      <alignment horizontal="center" vertical="center" wrapText="1"/>
    </xf>
    <xf numFmtId="0" fontId="8" fillId="0" borderId="21" xfId="2" applyFont="1" applyBorder="1" applyAlignment="1">
      <alignment horizontal="center"/>
    </xf>
    <xf numFmtId="7" fontId="3" fillId="2" borderId="22" xfId="1" applyBorder="1"/>
    <xf numFmtId="7" fontId="3" fillId="2" borderId="23" xfId="1" applyBorder="1"/>
    <xf numFmtId="7" fontId="3" fillId="2" borderId="24" xfId="1" applyBorder="1"/>
    <xf numFmtId="7" fontId="3" fillId="2" borderId="10" xfId="1" applyBorder="1"/>
    <xf numFmtId="0" fontId="8" fillId="0" borderId="25" xfId="2" applyFont="1" applyBorder="1" applyAlignment="1">
      <alignment horizontal="center"/>
    </xf>
    <xf numFmtId="7" fontId="3" fillId="2" borderId="26" xfId="1" applyBorder="1"/>
    <xf numFmtId="7" fontId="3" fillId="2" borderId="27" xfId="1" applyBorder="1"/>
    <xf numFmtId="7" fontId="3" fillId="2" borderId="28" xfId="1" applyBorder="1"/>
    <xf numFmtId="0" fontId="11" fillId="2" borderId="0" xfId="2" applyFont="1" applyFill="1" applyAlignment="1">
      <alignment vertical="center"/>
    </xf>
    <xf numFmtId="0" fontId="3" fillId="5" borderId="11" xfId="2" applyFill="1" applyBorder="1" applyAlignment="1">
      <alignment horizontal="left" vertical="center" wrapText="1"/>
    </xf>
    <xf numFmtId="164" fontId="7" fillId="5" borderId="11" xfId="2" applyNumberFormat="1" applyFont="1" applyFill="1" applyBorder="1" applyAlignment="1">
      <alignment horizontal="center" vertical="center" wrapText="1"/>
    </xf>
    <xf numFmtId="0" fontId="3" fillId="0" borderId="11" xfId="2" applyBorder="1" applyAlignment="1">
      <alignment vertical="center" wrapText="1"/>
    </xf>
    <xf numFmtId="164" fontId="7" fillId="0" borderId="11" xfId="2" applyNumberFormat="1" applyFont="1" applyBorder="1" applyAlignment="1">
      <alignment horizontal="center" vertical="center" wrapText="1"/>
    </xf>
    <xf numFmtId="164" fontId="3" fillId="0" borderId="0" xfId="2" applyNumberFormat="1"/>
    <xf numFmtId="0" fontId="3" fillId="4" borderId="11" xfId="2" applyFill="1" applyBorder="1" applyAlignment="1">
      <alignment vertical="center" wrapText="1"/>
    </xf>
    <xf numFmtId="1" fontId="7" fillId="4" borderId="11" xfId="2" applyNumberFormat="1" applyFont="1" applyFill="1" applyBorder="1" applyAlignment="1">
      <alignment horizontal="center" vertical="center" wrapText="1"/>
    </xf>
    <xf numFmtId="164" fontId="7" fillId="4" borderId="11" xfId="2" applyNumberFormat="1" applyFont="1" applyFill="1" applyBorder="1" applyAlignment="1">
      <alignment horizontal="center" vertical="center" wrapText="1"/>
    </xf>
    <xf numFmtId="0" fontId="3" fillId="2" borderId="0" xfId="2" applyFill="1" applyAlignment="1">
      <alignment horizontal="left"/>
    </xf>
    <xf numFmtId="164" fontId="3" fillId="2" borderId="0" xfId="2" applyNumberFormat="1" applyFill="1" applyAlignment="1">
      <alignment horizontal="center"/>
    </xf>
    <xf numFmtId="0" fontId="6" fillId="4" borderId="4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2:AP40"/>
  <sheetViews>
    <sheetView showGridLines="0" tabSelected="1" zoomScale="115" zoomScaleNormal="115" zoomScalePageLayoutView="120" workbookViewId="0">
      <selection activeCell="J36" sqref="J36"/>
    </sheetView>
  </sheetViews>
  <sheetFormatPr defaultColWidth="10.7109375" defaultRowHeight="12.75" x14ac:dyDescent="0.2"/>
  <cols>
    <col min="1" max="1" width="28" style="60" customWidth="1"/>
    <col min="2" max="3" width="7.5703125" style="15" customWidth="1"/>
    <col min="4" max="4" width="9" style="61" customWidth="1"/>
    <col min="5" max="5" width="11.140625" style="56" customWidth="1"/>
    <col min="6" max="6" width="11.140625" style="10" customWidth="1"/>
    <col min="7" max="7" width="11.28515625" style="10" customWidth="1"/>
    <col min="8" max="8" width="11.140625" style="10" customWidth="1"/>
    <col min="9" max="11" width="11.140625" style="10" bestFit="1" customWidth="1"/>
    <col min="12" max="12" width="11.140625" style="10" customWidth="1"/>
    <col min="13" max="13" width="11.5703125" style="10" customWidth="1"/>
    <col min="14" max="14" width="11.7109375" style="10" customWidth="1"/>
    <col min="15" max="15" width="11.42578125" style="10" customWidth="1"/>
    <col min="16" max="16" width="11" style="10" customWidth="1"/>
    <col min="17" max="17" width="11.85546875" style="10" customWidth="1"/>
    <col min="18" max="18" width="10.7109375" style="10" customWidth="1"/>
    <col min="19" max="19" width="12" style="10" customWidth="1"/>
    <col min="20" max="20" width="10.85546875" style="10" customWidth="1"/>
    <col min="21" max="21" width="10.140625" style="10" customWidth="1"/>
    <col min="22" max="22" width="10.42578125" style="10" customWidth="1"/>
    <col min="23" max="23" width="10.5703125" style="10" customWidth="1"/>
    <col min="24" max="26" width="8.7109375" style="10" customWidth="1"/>
    <col min="27" max="27" width="9.28515625" style="10" customWidth="1"/>
    <col min="28" max="29" width="8.7109375" style="10" customWidth="1"/>
    <col min="30" max="33" width="9.140625" style="10" customWidth="1"/>
    <col min="34" max="35" width="8.5703125" style="10" customWidth="1"/>
    <col min="36" max="37" width="8.85546875" style="10" customWidth="1"/>
    <col min="38" max="38" width="8.5703125" style="10" customWidth="1"/>
    <col min="39" max="39" width="9" style="10" customWidth="1"/>
    <col min="40" max="40" width="8.42578125" style="10" customWidth="1"/>
    <col min="41" max="16384" width="10.7109375" style="10"/>
  </cols>
  <sheetData>
    <row r="2" spans="1:42" s="5" customFormat="1" ht="15.75" thickBot="1" x14ac:dyDescent="0.25">
      <c r="A2" s="1"/>
      <c r="B2" s="2"/>
      <c r="C2" s="2"/>
      <c r="D2" s="3"/>
      <c r="E2" s="4"/>
    </row>
    <row r="3" spans="1:42" ht="30.75" thickBot="1" x14ac:dyDescent="0.25">
      <c r="A3" s="6" t="s">
        <v>0</v>
      </c>
      <c r="B3" s="7" t="s">
        <v>1</v>
      </c>
      <c r="C3" s="7" t="s">
        <v>2</v>
      </c>
      <c r="D3" s="8" t="s">
        <v>3</v>
      </c>
      <c r="E3" s="9"/>
      <c r="F3" s="62" t="s">
        <v>4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4"/>
    </row>
    <row r="4" spans="1:42" s="19" customFormat="1" ht="25.15" customHeight="1" thickBot="1" x14ac:dyDescent="0.25">
      <c r="A4" s="11"/>
      <c r="B4" s="12">
        <v>1</v>
      </c>
      <c r="C4" s="12"/>
      <c r="D4" s="13"/>
      <c r="E4" s="14"/>
      <c r="F4" s="15"/>
      <c r="G4" s="10"/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  <c r="Z4" s="10" t="s">
        <v>5</v>
      </c>
      <c r="AA4" s="10" t="s">
        <v>5</v>
      </c>
      <c r="AB4" s="16"/>
      <c r="AC4" s="16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8"/>
      <c r="AP4" s="18"/>
    </row>
    <row r="5" spans="1:42" ht="27" customHeight="1" thickBot="1" x14ac:dyDescent="0.25">
      <c r="A5" s="20"/>
      <c r="B5" s="21">
        <v>2</v>
      </c>
      <c r="C5" s="21"/>
      <c r="D5" s="22"/>
      <c r="E5" s="14"/>
      <c r="F5" s="23" t="s">
        <v>1</v>
      </c>
      <c r="G5" s="24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25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22</v>
      </c>
      <c r="X5" s="25" t="s">
        <v>23</v>
      </c>
      <c r="Y5" s="25" t="s">
        <v>24</v>
      </c>
      <c r="Z5" s="25" t="s">
        <v>25</v>
      </c>
      <c r="AA5" s="26" t="s">
        <v>26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27"/>
      <c r="AP5" s="27"/>
    </row>
    <row r="6" spans="1:42" ht="24.75" customHeight="1" x14ac:dyDescent="0.25">
      <c r="A6" s="28"/>
      <c r="B6" s="29">
        <v>3</v>
      </c>
      <c r="C6" s="29"/>
      <c r="D6" s="30"/>
      <c r="E6" s="14"/>
      <c r="F6" s="31">
        <v>1</v>
      </c>
      <c r="G6" s="32">
        <v>9.2899999999999991</v>
      </c>
      <c r="H6" s="33">
        <v>9.4700000000000006</v>
      </c>
      <c r="I6" s="33">
        <v>9.76</v>
      </c>
      <c r="J6" s="33">
        <v>9.94</v>
      </c>
      <c r="K6" s="33">
        <v>10.130000000000001</v>
      </c>
      <c r="L6" s="33">
        <v>10.31</v>
      </c>
      <c r="M6" s="33">
        <v>10.59</v>
      </c>
      <c r="N6" s="33">
        <v>10.77</v>
      </c>
      <c r="O6" s="33">
        <v>10.96</v>
      </c>
      <c r="P6" s="33">
        <v>11.24</v>
      </c>
      <c r="Q6" s="33">
        <v>11.43</v>
      </c>
      <c r="R6" s="33">
        <v>11.61</v>
      </c>
      <c r="S6" s="33">
        <v>11.89</v>
      </c>
      <c r="T6" s="33">
        <v>12.07</v>
      </c>
      <c r="U6" s="33">
        <v>12.26</v>
      </c>
      <c r="V6" s="33">
        <v>12.44</v>
      </c>
      <c r="W6" s="33">
        <v>12.73</v>
      </c>
      <c r="X6" s="33">
        <v>12.73</v>
      </c>
      <c r="Y6" s="33">
        <v>12.73</v>
      </c>
      <c r="Z6" s="33">
        <v>12.73</v>
      </c>
      <c r="AA6" s="34">
        <v>12.91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27"/>
      <c r="AP6" s="27"/>
    </row>
    <row r="7" spans="1:42" ht="19.899999999999999" customHeight="1" x14ac:dyDescent="0.25">
      <c r="A7" s="20" t="s">
        <v>27</v>
      </c>
      <c r="B7" s="21">
        <v>4</v>
      </c>
      <c r="C7" s="21">
        <v>261</v>
      </c>
      <c r="D7" s="22">
        <v>8</v>
      </c>
      <c r="E7" s="14"/>
      <c r="F7" s="35">
        <v>2</v>
      </c>
      <c r="G7" s="36">
        <v>11.14</v>
      </c>
      <c r="H7" s="37">
        <v>11.36</v>
      </c>
      <c r="I7" s="37">
        <v>11.7</v>
      </c>
      <c r="J7" s="37">
        <v>11.92</v>
      </c>
      <c r="K7" s="37">
        <v>12.15</v>
      </c>
      <c r="L7" s="37">
        <v>12.37</v>
      </c>
      <c r="M7" s="37">
        <v>12.7</v>
      </c>
      <c r="N7" s="37">
        <v>12.92</v>
      </c>
      <c r="O7" s="37">
        <v>13.15</v>
      </c>
      <c r="P7" s="37">
        <v>13.48</v>
      </c>
      <c r="Q7" s="37">
        <v>13.71</v>
      </c>
      <c r="R7" s="37">
        <v>13.93</v>
      </c>
      <c r="S7" s="37">
        <v>14.27</v>
      </c>
      <c r="T7" s="37">
        <v>14.49</v>
      </c>
      <c r="U7" s="37">
        <v>14.7</v>
      </c>
      <c r="V7" s="37">
        <v>14.93</v>
      </c>
      <c r="W7" s="37">
        <v>15.26</v>
      </c>
      <c r="X7" s="37">
        <v>15.26</v>
      </c>
      <c r="Y7" s="37">
        <v>15.26</v>
      </c>
      <c r="Z7" s="37">
        <v>15.26</v>
      </c>
      <c r="AA7" s="38">
        <v>15.49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27"/>
      <c r="AP7" s="27"/>
    </row>
    <row r="8" spans="1:42" ht="28.5" customHeight="1" x14ac:dyDescent="0.25">
      <c r="A8" s="28"/>
      <c r="B8" s="29"/>
      <c r="C8" s="29"/>
      <c r="D8" s="30"/>
      <c r="E8" s="14"/>
      <c r="F8" s="35">
        <v>3</v>
      </c>
      <c r="G8" s="36">
        <v>12.26</v>
      </c>
      <c r="H8" s="37">
        <v>12.5</v>
      </c>
      <c r="I8" s="37">
        <v>12.87</v>
      </c>
      <c r="J8" s="37">
        <v>13.12</v>
      </c>
      <c r="K8" s="37">
        <v>13.36</v>
      </c>
      <c r="L8" s="37">
        <v>13.6</v>
      </c>
      <c r="M8" s="37">
        <v>13.97</v>
      </c>
      <c r="N8" s="37">
        <v>14.22</v>
      </c>
      <c r="O8" s="37">
        <v>14.46</v>
      </c>
      <c r="P8" s="37">
        <v>14.84</v>
      </c>
      <c r="Q8" s="37">
        <v>15.08</v>
      </c>
      <c r="R8" s="37">
        <v>15.33</v>
      </c>
      <c r="S8" s="37">
        <v>15.69</v>
      </c>
      <c r="T8" s="37">
        <v>15.94</v>
      </c>
      <c r="U8" s="37">
        <v>16.18</v>
      </c>
      <c r="V8" s="37">
        <v>16.420000000000002</v>
      </c>
      <c r="W8" s="37">
        <v>16.79</v>
      </c>
      <c r="X8" s="37">
        <v>16.79</v>
      </c>
      <c r="Y8" s="37">
        <v>16.79</v>
      </c>
      <c r="Z8" s="37">
        <v>16.79</v>
      </c>
      <c r="AA8" s="38">
        <v>17.04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27"/>
      <c r="AP8" s="27"/>
    </row>
    <row r="9" spans="1:42" ht="30" customHeight="1" x14ac:dyDescent="0.25">
      <c r="A9" s="20" t="s">
        <v>28</v>
      </c>
      <c r="B9" s="21">
        <v>5</v>
      </c>
      <c r="C9" s="21">
        <v>191</v>
      </c>
      <c r="D9" s="22">
        <v>7.5</v>
      </c>
      <c r="E9" s="14"/>
      <c r="F9" s="35">
        <v>4</v>
      </c>
      <c r="G9" s="36">
        <v>12.87</v>
      </c>
      <c r="H9" s="37">
        <v>13.13</v>
      </c>
      <c r="I9" s="37">
        <v>13.51</v>
      </c>
      <c r="J9" s="37">
        <v>13.78</v>
      </c>
      <c r="K9" s="37">
        <v>14.03</v>
      </c>
      <c r="L9" s="37">
        <v>14.29</v>
      </c>
      <c r="M9" s="37">
        <v>14.67</v>
      </c>
      <c r="N9" s="37">
        <v>14.93</v>
      </c>
      <c r="O9" s="37">
        <v>15.18</v>
      </c>
      <c r="P9" s="37">
        <v>15.58</v>
      </c>
      <c r="Q9" s="37">
        <v>15.83</v>
      </c>
      <c r="R9" s="37">
        <v>16.09</v>
      </c>
      <c r="S9" s="37">
        <v>16.47</v>
      </c>
      <c r="T9" s="37">
        <v>16.739999999999998</v>
      </c>
      <c r="U9" s="37">
        <v>16.989999999999998</v>
      </c>
      <c r="V9" s="37">
        <v>17.25</v>
      </c>
      <c r="W9" s="37">
        <v>17.63</v>
      </c>
      <c r="X9" s="37">
        <v>17.63</v>
      </c>
      <c r="Y9" s="37">
        <v>17.63</v>
      </c>
      <c r="Z9" s="37">
        <v>17.63</v>
      </c>
      <c r="AA9" s="38">
        <v>17.89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27"/>
      <c r="AP9" s="27"/>
    </row>
    <row r="10" spans="1:42" ht="19.899999999999999" customHeight="1" x14ac:dyDescent="0.25">
      <c r="A10" s="28"/>
      <c r="B10" s="29"/>
      <c r="C10" s="29"/>
      <c r="D10" s="30"/>
      <c r="E10" s="14"/>
      <c r="F10" s="35">
        <v>5</v>
      </c>
      <c r="G10" s="36">
        <v>13.51</v>
      </c>
      <c r="H10" s="37">
        <v>13.79</v>
      </c>
      <c r="I10" s="37">
        <v>14.19</v>
      </c>
      <c r="J10" s="37">
        <v>14.46</v>
      </c>
      <c r="K10" s="37">
        <v>14.73</v>
      </c>
      <c r="L10" s="37">
        <v>15</v>
      </c>
      <c r="M10" s="37">
        <v>15.4</v>
      </c>
      <c r="N10" s="37">
        <v>15.68</v>
      </c>
      <c r="O10" s="37">
        <v>15.95</v>
      </c>
      <c r="P10" s="37">
        <v>16.350000000000001</v>
      </c>
      <c r="Q10" s="37">
        <v>16.63</v>
      </c>
      <c r="R10" s="37">
        <v>16.89</v>
      </c>
      <c r="S10" s="37">
        <v>17.29</v>
      </c>
      <c r="T10" s="37">
        <v>17.57</v>
      </c>
      <c r="U10" s="37">
        <v>17.84</v>
      </c>
      <c r="V10" s="37">
        <v>18.11</v>
      </c>
      <c r="W10" s="37">
        <v>18.52</v>
      </c>
      <c r="X10" s="37">
        <v>18.52</v>
      </c>
      <c r="Y10" s="37">
        <v>18.52</v>
      </c>
      <c r="Z10" s="37">
        <v>18.52</v>
      </c>
      <c r="AA10" s="38">
        <v>18.78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27"/>
      <c r="AP10" s="27"/>
    </row>
    <row r="11" spans="1:42" ht="19.899999999999999" customHeight="1" x14ac:dyDescent="0.25">
      <c r="A11" s="20"/>
      <c r="B11" s="21">
        <v>6</v>
      </c>
      <c r="C11" s="21">
        <v>261</v>
      </c>
      <c r="D11" s="22">
        <v>8</v>
      </c>
      <c r="E11" s="14"/>
      <c r="F11" s="35">
        <v>6</v>
      </c>
      <c r="G11" s="36">
        <v>14.19</v>
      </c>
      <c r="H11" s="37">
        <v>14.47</v>
      </c>
      <c r="I11" s="37">
        <v>14.9</v>
      </c>
      <c r="J11" s="37">
        <v>15.18</v>
      </c>
      <c r="K11" s="37">
        <v>15.47</v>
      </c>
      <c r="L11" s="37">
        <v>15.75</v>
      </c>
      <c r="M11" s="37">
        <v>16.18</v>
      </c>
      <c r="N11" s="37">
        <v>16.46</v>
      </c>
      <c r="O11" s="37">
        <v>16.75</v>
      </c>
      <c r="P11" s="37">
        <v>17.170000000000002</v>
      </c>
      <c r="Q11" s="37">
        <v>17.46</v>
      </c>
      <c r="R11" s="37">
        <v>17.739999999999998</v>
      </c>
      <c r="S11" s="37">
        <v>18.170000000000002</v>
      </c>
      <c r="T11" s="37">
        <v>18.45</v>
      </c>
      <c r="U11" s="37">
        <v>18.72</v>
      </c>
      <c r="V11" s="37">
        <v>19.010000000000002</v>
      </c>
      <c r="W11" s="37">
        <v>19.43</v>
      </c>
      <c r="X11" s="37">
        <v>19.43</v>
      </c>
      <c r="Y11" s="37">
        <v>19.43</v>
      </c>
      <c r="Z11" s="37">
        <v>19.43</v>
      </c>
      <c r="AA11" s="38">
        <v>19.72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27"/>
      <c r="AP11" s="27"/>
    </row>
    <row r="12" spans="1:42" ht="19.899999999999999" customHeight="1" x14ac:dyDescent="0.25">
      <c r="A12" s="28" t="s">
        <v>29</v>
      </c>
      <c r="B12" s="29">
        <v>7</v>
      </c>
      <c r="C12" s="29">
        <v>261</v>
      </c>
      <c r="D12" s="30">
        <v>8</v>
      </c>
      <c r="E12" s="14"/>
      <c r="F12" s="35">
        <v>7</v>
      </c>
      <c r="G12" s="36">
        <v>15.61</v>
      </c>
      <c r="H12" s="37">
        <v>15.92</v>
      </c>
      <c r="I12" s="37">
        <v>16.39</v>
      </c>
      <c r="J12" s="37">
        <v>16.7</v>
      </c>
      <c r="K12" s="37">
        <v>17.010000000000002</v>
      </c>
      <c r="L12" s="37">
        <v>17.329999999999998</v>
      </c>
      <c r="M12" s="37">
        <v>17.8</v>
      </c>
      <c r="N12" s="37">
        <v>18.100000000000001</v>
      </c>
      <c r="O12" s="37">
        <v>18.420000000000002</v>
      </c>
      <c r="P12" s="37">
        <v>18.89</v>
      </c>
      <c r="Q12" s="37">
        <v>19.190000000000001</v>
      </c>
      <c r="R12" s="37">
        <v>19.510000000000002</v>
      </c>
      <c r="S12" s="37">
        <v>19.98</v>
      </c>
      <c r="T12" s="37">
        <v>20.29</v>
      </c>
      <c r="U12" s="37">
        <v>20.6</v>
      </c>
      <c r="V12" s="37">
        <v>20.92</v>
      </c>
      <c r="W12" s="37">
        <v>21.38</v>
      </c>
      <c r="X12" s="37">
        <v>21.38</v>
      </c>
      <c r="Y12" s="37">
        <v>21.38</v>
      </c>
      <c r="Z12" s="37">
        <v>21.38</v>
      </c>
      <c r="AA12" s="38">
        <v>21.7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27"/>
      <c r="AP12" s="27"/>
    </row>
    <row r="13" spans="1:42" ht="19.899999999999999" customHeight="1" x14ac:dyDescent="0.25">
      <c r="A13" s="20"/>
      <c r="B13" s="21">
        <v>8</v>
      </c>
      <c r="C13" s="21">
        <v>191</v>
      </c>
      <c r="D13" s="22">
        <v>7.5</v>
      </c>
      <c r="E13" s="14"/>
      <c r="F13" s="35">
        <v>8</v>
      </c>
      <c r="G13" s="36">
        <v>15.92</v>
      </c>
      <c r="H13" s="37">
        <v>16.23</v>
      </c>
      <c r="I13" s="37">
        <v>16.71</v>
      </c>
      <c r="J13" s="37">
        <v>17.03</v>
      </c>
      <c r="K13" s="37">
        <v>17.350000000000001</v>
      </c>
      <c r="L13" s="37">
        <v>17.68</v>
      </c>
      <c r="M13" s="37">
        <v>18.149999999999999</v>
      </c>
      <c r="N13" s="37">
        <v>18.46</v>
      </c>
      <c r="O13" s="37">
        <v>18.79</v>
      </c>
      <c r="P13" s="37">
        <v>19.260000000000002</v>
      </c>
      <c r="Q13" s="37">
        <v>19.579999999999998</v>
      </c>
      <c r="R13" s="37">
        <v>19.899999999999999</v>
      </c>
      <c r="S13" s="37">
        <v>20.37</v>
      </c>
      <c r="T13" s="37">
        <v>20.7</v>
      </c>
      <c r="U13" s="37">
        <v>21.02</v>
      </c>
      <c r="V13" s="37">
        <v>21.33</v>
      </c>
      <c r="W13" s="37">
        <v>21.82</v>
      </c>
      <c r="X13" s="37">
        <v>21.82</v>
      </c>
      <c r="Y13" s="37">
        <v>21.82</v>
      </c>
      <c r="Z13" s="37">
        <v>21.82</v>
      </c>
      <c r="AA13" s="38">
        <v>22.13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27"/>
      <c r="AP13" s="27"/>
    </row>
    <row r="14" spans="1:42" ht="19.899999999999999" customHeight="1" x14ac:dyDescent="0.25">
      <c r="A14" s="28" t="s">
        <v>30</v>
      </c>
      <c r="B14" s="29">
        <v>8</v>
      </c>
      <c r="C14" s="29">
        <v>261</v>
      </c>
      <c r="D14" s="30">
        <v>8</v>
      </c>
      <c r="E14" s="14"/>
      <c r="F14" s="35">
        <v>9</v>
      </c>
      <c r="G14" s="36">
        <v>16.88</v>
      </c>
      <c r="H14" s="37">
        <v>17.22</v>
      </c>
      <c r="I14" s="37">
        <v>17.72</v>
      </c>
      <c r="J14" s="37">
        <v>18.059999999999999</v>
      </c>
      <c r="K14" s="37">
        <v>18.399999999999999</v>
      </c>
      <c r="L14" s="37">
        <v>18.73</v>
      </c>
      <c r="M14" s="37">
        <v>19.239999999999998</v>
      </c>
      <c r="N14" s="37">
        <v>19.579999999999998</v>
      </c>
      <c r="O14" s="37">
        <v>19.91</v>
      </c>
      <c r="P14" s="37">
        <v>20.420000000000002</v>
      </c>
      <c r="Q14" s="37">
        <v>20.76</v>
      </c>
      <c r="R14" s="37">
        <v>21.09</v>
      </c>
      <c r="S14" s="37">
        <v>21.6</v>
      </c>
      <c r="T14" s="37">
        <v>21.94</v>
      </c>
      <c r="U14" s="37">
        <v>22.27</v>
      </c>
      <c r="V14" s="37">
        <v>22.61</v>
      </c>
      <c r="W14" s="37">
        <v>23.12</v>
      </c>
      <c r="X14" s="37">
        <v>23.12</v>
      </c>
      <c r="Y14" s="37">
        <v>23.12</v>
      </c>
      <c r="Z14" s="37">
        <v>23.12</v>
      </c>
      <c r="AA14" s="38">
        <v>23.45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27"/>
      <c r="AP14" s="27"/>
    </row>
    <row r="15" spans="1:42" ht="19.899999999999999" customHeight="1" x14ac:dyDescent="0.25">
      <c r="A15" s="39"/>
      <c r="B15" s="40"/>
      <c r="C15" s="40"/>
      <c r="D15" s="41"/>
      <c r="E15" s="14"/>
      <c r="F15" s="35">
        <v>10</v>
      </c>
      <c r="G15" s="36">
        <v>17.22</v>
      </c>
      <c r="H15" s="37">
        <v>17.559999999999999</v>
      </c>
      <c r="I15" s="37">
        <v>18.07</v>
      </c>
      <c r="J15" s="37">
        <v>18.420000000000002</v>
      </c>
      <c r="K15" s="37">
        <v>18.760000000000002</v>
      </c>
      <c r="L15" s="37">
        <v>19.11</v>
      </c>
      <c r="M15" s="37">
        <v>19.62</v>
      </c>
      <c r="N15" s="37">
        <v>19.97</v>
      </c>
      <c r="O15" s="37">
        <v>20.309999999999999</v>
      </c>
      <c r="P15" s="37">
        <v>20.83</v>
      </c>
      <c r="Q15" s="37">
        <v>21.17</v>
      </c>
      <c r="R15" s="37">
        <v>21.52</v>
      </c>
      <c r="S15" s="37">
        <v>22.03</v>
      </c>
      <c r="T15" s="37">
        <v>22.37</v>
      </c>
      <c r="U15" s="37">
        <v>22.72</v>
      </c>
      <c r="V15" s="37">
        <v>23.06</v>
      </c>
      <c r="W15" s="37">
        <v>23.59</v>
      </c>
      <c r="X15" s="37">
        <v>23.59</v>
      </c>
      <c r="Y15" s="37">
        <v>23.59</v>
      </c>
      <c r="Z15" s="37">
        <v>23.59</v>
      </c>
      <c r="AA15" s="38">
        <v>23.92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27"/>
      <c r="AP15" s="27"/>
    </row>
    <row r="16" spans="1:42" ht="30.75" customHeight="1" x14ac:dyDescent="0.25">
      <c r="A16" s="28" t="s">
        <v>31</v>
      </c>
      <c r="B16" s="29">
        <v>9</v>
      </c>
      <c r="C16" s="29">
        <v>261</v>
      </c>
      <c r="D16" s="30">
        <v>8</v>
      </c>
      <c r="E16" s="14"/>
      <c r="F16" s="35">
        <v>11</v>
      </c>
      <c r="G16" s="36">
        <v>17.559999999999999</v>
      </c>
      <c r="H16" s="37">
        <v>17.899999999999999</v>
      </c>
      <c r="I16" s="37">
        <v>18.440000000000001</v>
      </c>
      <c r="J16" s="37">
        <v>18.79</v>
      </c>
      <c r="K16" s="37">
        <v>19.14</v>
      </c>
      <c r="L16" s="37">
        <v>19.489999999999998</v>
      </c>
      <c r="M16" s="37">
        <v>20.010000000000002</v>
      </c>
      <c r="N16" s="37">
        <v>20.36</v>
      </c>
      <c r="O16" s="37">
        <v>20.71</v>
      </c>
      <c r="P16" s="37">
        <v>21.25</v>
      </c>
      <c r="Q16" s="37">
        <v>21.6</v>
      </c>
      <c r="R16" s="37">
        <v>21.95</v>
      </c>
      <c r="S16" s="37">
        <v>22.47</v>
      </c>
      <c r="T16" s="37">
        <v>22.82</v>
      </c>
      <c r="U16" s="37">
        <v>23.17</v>
      </c>
      <c r="V16" s="37">
        <v>23.53</v>
      </c>
      <c r="W16" s="37">
        <v>24.06</v>
      </c>
      <c r="X16" s="37">
        <v>24.06</v>
      </c>
      <c r="Y16" s="37">
        <v>24.06</v>
      </c>
      <c r="Z16" s="37">
        <v>24.06</v>
      </c>
      <c r="AA16" s="38">
        <v>24.4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27"/>
      <c r="AP16" s="27"/>
    </row>
    <row r="17" spans="1:42" ht="28.5" customHeight="1" x14ac:dyDescent="0.25">
      <c r="A17" s="20" t="s">
        <v>32</v>
      </c>
      <c r="B17" s="21">
        <v>10</v>
      </c>
      <c r="C17" s="21">
        <v>261</v>
      </c>
      <c r="D17" s="22">
        <v>8</v>
      </c>
      <c r="E17" s="14"/>
      <c r="F17" s="35">
        <v>12</v>
      </c>
      <c r="G17" s="36">
        <v>18.440000000000001</v>
      </c>
      <c r="H17" s="37">
        <v>18.8</v>
      </c>
      <c r="I17" s="37">
        <v>19.36</v>
      </c>
      <c r="J17" s="37">
        <v>19.73</v>
      </c>
      <c r="K17" s="37">
        <v>20.09</v>
      </c>
      <c r="L17" s="37">
        <v>20.46</v>
      </c>
      <c r="M17" s="37">
        <v>21.02</v>
      </c>
      <c r="N17" s="37">
        <v>21.39</v>
      </c>
      <c r="O17" s="37">
        <v>21.75</v>
      </c>
      <c r="P17" s="37">
        <v>22.31</v>
      </c>
      <c r="Q17" s="37">
        <v>22.68</v>
      </c>
      <c r="R17" s="37">
        <v>23.04</v>
      </c>
      <c r="S17" s="37">
        <v>23.6</v>
      </c>
      <c r="T17" s="37">
        <v>23.97</v>
      </c>
      <c r="U17" s="37">
        <v>24.34</v>
      </c>
      <c r="V17" s="37">
        <v>24.7</v>
      </c>
      <c r="W17" s="37">
        <v>25.26</v>
      </c>
      <c r="X17" s="37">
        <v>25.26</v>
      </c>
      <c r="Y17" s="37">
        <v>25.26</v>
      </c>
      <c r="Z17" s="37">
        <v>25.26</v>
      </c>
      <c r="AA17" s="38">
        <v>25.63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27"/>
      <c r="AP17" s="27"/>
    </row>
    <row r="18" spans="1:42" ht="26.25" customHeight="1" x14ac:dyDescent="0.25">
      <c r="A18" s="28" t="s">
        <v>33</v>
      </c>
      <c r="B18" s="29">
        <v>11</v>
      </c>
      <c r="C18" s="29">
        <v>261</v>
      </c>
      <c r="D18" s="30">
        <v>8</v>
      </c>
      <c r="E18" s="14"/>
      <c r="F18" s="35">
        <v>13</v>
      </c>
      <c r="G18" s="36">
        <v>18.899999999999999</v>
      </c>
      <c r="H18" s="37">
        <v>19.27</v>
      </c>
      <c r="I18" s="37">
        <v>19.84</v>
      </c>
      <c r="J18" s="37">
        <v>20.22</v>
      </c>
      <c r="K18" s="37">
        <v>20.59</v>
      </c>
      <c r="L18" s="37">
        <v>20.97</v>
      </c>
      <c r="M18" s="37">
        <v>21.54</v>
      </c>
      <c r="N18" s="37">
        <v>21.91</v>
      </c>
      <c r="O18" s="37">
        <v>22.3</v>
      </c>
      <c r="P18" s="37">
        <v>22.86</v>
      </c>
      <c r="Q18" s="37">
        <v>23.25</v>
      </c>
      <c r="R18" s="37">
        <v>23.62</v>
      </c>
      <c r="S18" s="37">
        <v>24.19</v>
      </c>
      <c r="T18" s="37">
        <v>24.57</v>
      </c>
      <c r="U18" s="37">
        <v>24.94</v>
      </c>
      <c r="V18" s="37">
        <v>25.32</v>
      </c>
      <c r="W18" s="37">
        <v>25.89</v>
      </c>
      <c r="X18" s="37">
        <v>25.89</v>
      </c>
      <c r="Y18" s="37">
        <v>25.89</v>
      </c>
      <c r="Z18" s="37">
        <v>25.89</v>
      </c>
      <c r="AA18" s="38">
        <v>26.26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27"/>
      <c r="AP18" s="27"/>
    </row>
    <row r="19" spans="1:42" ht="19.899999999999999" customHeight="1" x14ac:dyDescent="0.25">
      <c r="A19" s="20" t="s">
        <v>34</v>
      </c>
      <c r="B19" s="21">
        <v>12</v>
      </c>
      <c r="C19" s="21">
        <v>191</v>
      </c>
      <c r="D19" s="22">
        <v>7.5</v>
      </c>
      <c r="E19" s="14"/>
      <c r="F19" s="35">
        <v>14</v>
      </c>
      <c r="G19" s="36">
        <v>19.37</v>
      </c>
      <c r="H19" s="37">
        <v>19.75</v>
      </c>
      <c r="I19" s="37">
        <v>20.34</v>
      </c>
      <c r="J19" s="37">
        <v>20.72</v>
      </c>
      <c r="K19" s="37">
        <v>21.12</v>
      </c>
      <c r="L19" s="37">
        <v>21.5</v>
      </c>
      <c r="M19" s="37">
        <v>22.08</v>
      </c>
      <c r="N19" s="37">
        <v>22.47</v>
      </c>
      <c r="O19" s="37">
        <v>22.85</v>
      </c>
      <c r="P19" s="37">
        <v>23.43</v>
      </c>
      <c r="Q19" s="37">
        <v>23.83</v>
      </c>
      <c r="R19" s="37">
        <v>24.21</v>
      </c>
      <c r="S19" s="37">
        <v>24.79</v>
      </c>
      <c r="T19" s="37">
        <v>25.18</v>
      </c>
      <c r="U19" s="37">
        <v>25.56</v>
      </c>
      <c r="V19" s="37">
        <v>25.96</v>
      </c>
      <c r="W19" s="37">
        <v>26.53</v>
      </c>
      <c r="X19" s="37">
        <v>26.53</v>
      </c>
      <c r="Y19" s="37">
        <v>26.53</v>
      </c>
      <c r="Z19" s="37">
        <v>26.53</v>
      </c>
      <c r="AA19" s="38">
        <v>26.92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27"/>
      <c r="AP19" s="27"/>
    </row>
    <row r="20" spans="1:42" ht="19.899999999999999" customHeight="1" x14ac:dyDescent="0.25">
      <c r="A20" s="28" t="s">
        <v>34</v>
      </c>
      <c r="B20" s="29">
        <v>12</v>
      </c>
      <c r="C20" s="29">
        <v>226</v>
      </c>
      <c r="D20" s="30">
        <v>8</v>
      </c>
      <c r="E20" s="14"/>
      <c r="F20" s="35">
        <v>15</v>
      </c>
      <c r="G20" s="36">
        <v>19.84</v>
      </c>
      <c r="H20" s="37">
        <v>20.239999999999998</v>
      </c>
      <c r="I20" s="37">
        <v>20.83</v>
      </c>
      <c r="J20" s="37">
        <v>21.23</v>
      </c>
      <c r="K20" s="37">
        <v>21.63</v>
      </c>
      <c r="L20" s="37">
        <v>22.02</v>
      </c>
      <c r="M20" s="37">
        <v>22.61</v>
      </c>
      <c r="N20" s="37">
        <v>23.02</v>
      </c>
      <c r="O20" s="37">
        <v>23.41</v>
      </c>
      <c r="P20" s="37">
        <v>24.01</v>
      </c>
      <c r="Q20" s="37">
        <v>24.4</v>
      </c>
      <c r="R20" s="37">
        <v>24.8</v>
      </c>
      <c r="S20" s="37">
        <v>25.4</v>
      </c>
      <c r="T20" s="37">
        <v>25.79</v>
      </c>
      <c r="U20" s="37">
        <v>26.19</v>
      </c>
      <c r="V20" s="37">
        <v>26.59</v>
      </c>
      <c r="W20" s="37">
        <v>27.18</v>
      </c>
      <c r="X20" s="37">
        <v>27.18</v>
      </c>
      <c r="Y20" s="37">
        <v>27.18</v>
      </c>
      <c r="Z20" s="37">
        <v>27.18</v>
      </c>
      <c r="AA20" s="38">
        <v>27.58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27"/>
      <c r="AP20" s="27"/>
    </row>
    <row r="21" spans="1:42" ht="30" customHeight="1" x14ac:dyDescent="0.25">
      <c r="A21" s="28" t="s">
        <v>35</v>
      </c>
      <c r="B21" s="29">
        <v>12</v>
      </c>
      <c r="C21" s="29">
        <v>261</v>
      </c>
      <c r="D21" s="30">
        <v>8</v>
      </c>
      <c r="E21" s="14"/>
      <c r="F21" s="35">
        <v>16</v>
      </c>
      <c r="G21" s="36">
        <v>20.239999999999998</v>
      </c>
      <c r="H21" s="37">
        <v>20.65</v>
      </c>
      <c r="I21" s="37">
        <v>21.25</v>
      </c>
      <c r="J21" s="37">
        <v>21.65</v>
      </c>
      <c r="K21" s="37">
        <v>22.06</v>
      </c>
      <c r="L21" s="37">
        <v>22.46</v>
      </c>
      <c r="M21" s="37">
        <v>23.07</v>
      </c>
      <c r="N21" s="37">
        <v>23.48</v>
      </c>
      <c r="O21" s="37">
        <v>23.88</v>
      </c>
      <c r="P21" s="37">
        <v>24.49</v>
      </c>
      <c r="Q21" s="37">
        <v>24.9</v>
      </c>
      <c r="R21" s="37">
        <v>25.3</v>
      </c>
      <c r="S21" s="37">
        <v>25.9</v>
      </c>
      <c r="T21" s="37">
        <v>26.31</v>
      </c>
      <c r="U21" s="37">
        <v>26.71</v>
      </c>
      <c r="V21" s="37">
        <v>27.11</v>
      </c>
      <c r="W21" s="37">
        <v>27.73</v>
      </c>
      <c r="X21" s="37">
        <v>27.73</v>
      </c>
      <c r="Y21" s="37">
        <v>27.73</v>
      </c>
      <c r="Z21" s="37">
        <v>27.73</v>
      </c>
      <c r="AA21" s="38">
        <v>28.13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27"/>
      <c r="AP21" s="27"/>
    </row>
    <row r="22" spans="1:42" ht="23.25" customHeight="1" x14ac:dyDescent="0.25">
      <c r="A22" s="20" t="s">
        <v>36</v>
      </c>
      <c r="B22" s="21">
        <v>13</v>
      </c>
      <c r="C22" s="21">
        <v>261</v>
      </c>
      <c r="D22" s="22">
        <v>8</v>
      </c>
      <c r="E22" s="14"/>
      <c r="F22" s="35">
        <v>17</v>
      </c>
      <c r="G22" s="36">
        <v>21.05</v>
      </c>
      <c r="H22" s="37">
        <v>21.47</v>
      </c>
      <c r="I22" s="37">
        <v>22.1</v>
      </c>
      <c r="J22" s="37">
        <v>22.51</v>
      </c>
      <c r="K22" s="37">
        <v>22.94</v>
      </c>
      <c r="L22" s="37">
        <v>23.37</v>
      </c>
      <c r="M22" s="37">
        <v>23.99</v>
      </c>
      <c r="N22" s="37">
        <v>24.42</v>
      </c>
      <c r="O22" s="37">
        <v>24.83</v>
      </c>
      <c r="P22" s="37">
        <v>25.46</v>
      </c>
      <c r="Q22" s="37">
        <v>25.89</v>
      </c>
      <c r="R22" s="37">
        <v>26.31</v>
      </c>
      <c r="S22" s="37">
        <v>26.94</v>
      </c>
      <c r="T22" s="37">
        <v>27.37</v>
      </c>
      <c r="U22" s="37">
        <v>27.78</v>
      </c>
      <c r="V22" s="37">
        <v>28.21</v>
      </c>
      <c r="W22" s="37">
        <v>28.83</v>
      </c>
      <c r="X22" s="37">
        <v>28.83</v>
      </c>
      <c r="Y22" s="37">
        <v>28.83</v>
      </c>
      <c r="Z22" s="37">
        <v>28.83</v>
      </c>
      <c r="AA22" s="38">
        <v>29.25</v>
      </c>
      <c r="AB22" s="16"/>
      <c r="AC22" s="16"/>
      <c r="AD22" s="16"/>
      <c r="AE22" s="16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ht="19.899999999999999" customHeight="1" x14ac:dyDescent="0.25">
      <c r="A23" s="28" t="s">
        <v>37</v>
      </c>
      <c r="B23" s="29">
        <v>14</v>
      </c>
      <c r="C23" s="29">
        <v>261</v>
      </c>
      <c r="D23" s="30">
        <v>8</v>
      </c>
      <c r="E23" s="14"/>
      <c r="F23" s="35">
        <v>18</v>
      </c>
      <c r="G23" s="36">
        <v>21.58</v>
      </c>
      <c r="H23" s="37">
        <v>22</v>
      </c>
      <c r="I23" s="37">
        <v>22.66</v>
      </c>
      <c r="J23" s="37">
        <v>23.08</v>
      </c>
      <c r="K23" s="37">
        <v>23.52</v>
      </c>
      <c r="L23" s="37">
        <v>23.95</v>
      </c>
      <c r="M23" s="37">
        <v>24.59</v>
      </c>
      <c r="N23" s="37">
        <v>25.03</v>
      </c>
      <c r="O23" s="37">
        <v>25.45</v>
      </c>
      <c r="P23" s="37">
        <v>26.1</v>
      </c>
      <c r="Q23" s="37">
        <v>26.53</v>
      </c>
      <c r="R23" s="37">
        <v>26.96</v>
      </c>
      <c r="S23" s="37">
        <v>27.62</v>
      </c>
      <c r="T23" s="37">
        <v>28.04</v>
      </c>
      <c r="U23" s="37">
        <v>28.48</v>
      </c>
      <c r="V23" s="37">
        <v>28.91</v>
      </c>
      <c r="W23" s="37">
        <v>29.55</v>
      </c>
      <c r="X23" s="37">
        <v>29.55</v>
      </c>
      <c r="Y23" s="37">
        <v>29.55</v>
      </c>
      <c r="Z23" s="37">
        <v>29.55</v>
      </c>
      <c r="AA23" s="38">
        <v>29.99</v>
      </c>
      <c r="AB23" s="27"/>
      <c r="AC23" s="27"/>
      <c r="AD23" s="16"/>
      <c r="AE23" s="16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ht="25.5" customHeight="1" x14ac:dyDescent="0.25">
      <c r="A24" s="20" t="s">
        <v>38</v>
      </c>
      <c r="B24" s="21">
        <v>15</v>
      </c>
      <c r="C24" s="21">
        <v>261</v>
      </c>
      <c r="D24" s="22">
        <v>8</v>
      </c>
      <c r="E24" s="14"/>
      <c r="F24" s="35">
        <v>19</v>
      </c>
      <c r="G24" s="36">
        <v>22</v>
      </c>
      <c r="H24" s="37">
        <v>22.45</v>
      </c>
      <c r="I24" s="37">
        <v>23.1</v>
      </c>
      <c r="J24" s="37">
        <v>23.54</v>
      </c>
      <c r="K24" s="37">
        <v>23.99</v>
      </c>
      <c r="L24" s="37">
        <v>24.43</v>
      </c>
      <c r="M24" s="37">
        <v>25.08</v>
      </c>
      <c r="N24" s="37">
        <v>25.53</v>
      </c>
      <c r="O24" s="37">
        <v>25.97</v>
      </c>
      <c r="P24" s="37">
        <v>26.62</v>
      </c>
      <c r="Q24" s="37">
        <v>27.07</v>
      </c>
      <c r="R24" s="37">
        <v>27.51</v>
      </c>
      <c r="S24" s="37">
        <v>28.16</v>
      </c>
      <c r="T24" s="37">
        <v>28.61</v>
      </c>
      <c r="U24" s="37">
        <v>29.05</v>
      </c>
      <c r="V24" s="37">
        <v>29.48</v>
      </c>
      <c r="W24" s="37">
        <v>30.15</v>
      </c>
      <c r="X24" s="37">
        <v>30.15</v>
      </c>
      <c r="Y24" s="37">
        <v>30.15</v>
      </c>
      <c r="Z24" s="37">
        <v>30.15</v>
      </c>
      <c r="AA24" s="38">
        <v>30.59</v>
      </c>
      <c r="AB24" s="27"/>
      <c r="AC24" s="27"/>
      <c r="AD24" s="16"/>
      <c r="AE24" s="16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ht="19.899999999999999" customHeight="1" x14ac:dyDescent="0.25">
      <c r="A25" s="28" t="s">
        <v>39</v>
      </c>
      <c r="B25" s="29">
        <v>15</v>
      </c>
      <c r="C25" s="29">
        <v>261</v>
      </c>
      <c r="D25" s="30">
        <v>8</v>
      </c>
      <c r="E25" s="14"/>
      <c r="F25" s="35">
        <v>20</v>
      </c>
      <c r="G25" s="36">
        <v>22.45</v>
      </c>
      <c r="H25" s="37">
        <v>22.9</v>
      </c>
      <c r="I25" s="37">
        <v>23.56</v>
      </c>
      <c r="J25" s="37">
        <v>24.01</v>
      </c>
      <c r="K25" s="37">
        <v>24.46</v>
      </c>
      <c r="L25" s="37">
        <v>24.92</v>
      </c>
      <c r="M25" s="37">
        <v>25.58</v>
      </c>
      <c r="N25" s="37">
        <v>26.03</v>
      </c>
      <c r="O25" s="37">
        <v>26.48</v>
      </c>
      <c r="P25" s="37">
        <v>27.16</v>
      </c>
      <c r="Q25" s="37">
        <v>27.61</v>
      </c>
      <c r="R25" s="37">
        <v>28.05</v>
      </c>
      <c r="S25" s="37">
        <v>28.73</v>
      </c>
      <c r="T25" s="37">
        <v>29.18</v>
      </c>
      <c r="U25" s="37">
        <v>29.63</v>
      </c>
      <c r="V25" s="37">
        <v>30.07</v>
      </c>
      <c r="W25" s="37">
        <v>30.75</v>
      </c>
      <c r="X25" s="37">
        <v>30.75</v>
      </c>
      <c r="Y25" s="37">
        <v>30.75</v>
      </c>
      <c r="Z25" s="37">
        <v>30.75</v>
      </c>
      <c r="AA25" s="38">
        <v>31.2</v>
      </c>
      <c r="AB25" s="27"/>
      <c r="AC25" s="27"/>
      <c r="AD25" s="16"/>
      <c r="AE25" s="16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ht="26.25" customHeight="1" x14ac:dyDescent="0.25">
      <c r="A26" s="20" t="s">
        <v>40</v>
      </c>
      <c r="B26" s="21">
        <v>16</v>
      </c>
      <c r="C26" s="21">
        <v>261</v>
      </c>
      <c r="D26" s="22">
        <v>8</v>
      </c>
      <c r="E26" s="14"/>
      <c r="F26" s="35">
        <v>21</v>
      </c>
      <c r="G26" s="36">
        <v>22.9</v>
      </c>
      <c r="H26" s="37">
        <v>23.36</v>
      </c>
      <c r="I26" s="37">
        <v>24.03</v>
      </c>
      <c r="J26" s="37">
        <v>24.49</v>
      </c>
      <c r="K26" s="37">
        <v>24.95</v>
      </c>
      <c r="L26" s="37">
        <v>25.41</v>
      </c>
      <c r="M26" s="37">
        <v>26.1</v>
      </c>
      <c r="N26" s="37">
        <v>26.56</v>
      </c>
      <c r="O26" s="37">
        <v>27.02</v>
      </c>
      <c r="P26" s="37">
        <v>27.7</v>
      </c>
      <c r="Q26" s="37">
        <v>28.16</v>
      </c>
      <c r="R26" s="37">
        <v>28.62</v>
      </c>
      <c r="S26" s="37">
        <v>29.3</v>
      </c>
      <c r="T26" s="37">
        <v>29.76</v>
      </c>
      <c r="U26" s="37">
        <v>30.22</v>
      </c>
      <c r="V26" s="37">
        <v>30.68</v>
      </c>
      <c r="W26" s="37">
        <v>31.36</v>
      </c>
      <c r="X26" s="37">
        <v>31.36</v>
      </c>
      <c r="Y26" s="37">
        <v>31.36</v>
      </c>
      <c r="Z26" s="37">
        <v>31.36</v>
      </c>
      <c r="AA26" s="38">
        <v>31.82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 ht="19.899999999999999" customHeight="1" x14ac:dyDescent="0.25">
      <c r="A27" s="28" t="s">
        <v>41</v>
      </c>
      <c r="B27" s="29">
        <v>17</v>
      </c>
      <c r="C27" s="29">
        <v>226</v>
      </c>
      <c r="D27" s="30">
        <v>8</v>
      </c>
      <c r="E27" s="14"/>
      <c r="F27" s="35">
        <v>22</v>
      </c>
      <c r="G27" s="36">
        <v>24.58</v>
      </c>
      <c r="H27" s="37">
        <v>25.07</v>
      </c>
      <c r="I27" s="37">
        <v>25.81</v>
      </c>
      <c r="J27" s="37">
        <v>26.31</v>
      </c>
      <c r="K27" s="37">
        <v>26.8</v>
      </c>
      <c r="L27" s="37">
        <v>27.29</v>
      </c>
      <c r="M27" s="37">
        <v>28.02</v>
      </c>
      <c r="N27" s="37">
        <v>28.51</v>
      </c>
      <c r="O27" s="37">
        <v>29</v>
      </c>
      <c r="P27" s="37">
        <v>29.75</v>
      </c>
      <c r="Q27" s="37">
        <v>30.24</v>
      </c>
      <c r="R27" s="37">
        <v>30.73</v>
      </c>
      <c r="S27" s="37">
        <v>31.46</v>
      </c>
      <c r="T27" s="37">
        <v>31.95</v>
      </c>
      <c r="U27" s="37">
        <v>32.44</v>
      </c>
      <c r="V27" s="37">
        <v>32.94</v>
      </c>
      <c r="W27" s="37">
        <v>33.68</v>
      </c>
      <c r="X27" s="37">
        <v>33.68</v>
      </c>
      <c r="Y27" s="37">
        <v>33.68</v>
      </c>
      <c r="Z27" s="37">
        <v>33.68</v>
      </c>
      <c r="AA27" s="38">
        <v>34.17</v>
      </c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1:42" ht="29.25" customHeight="1" x14ac:dyDescent="0.25">
      <c r="A28" s="20" t="s">
        <v>42</v>
      </c>
      <c r="B28" s="21">
        <v>17</v>
      </c>
      <c r="C28" s="21">
        <v>232</v>
      </c>
      <c r="D28" s="22">
        <v>7.5</v>
      </c>
      <c r="E28" s="14"/>
      <c r="F28" s="35">
        <v>23</v>
      </c>
      <c r="G28" s="36">
        <v>25.48</v>
      </c>
      <c r="H28" s="37">
        <v>25.99</v>
      </c>
      <c r="I28" s="37">
        <v>26.75</v>
      </c>
      <c r="J28" s="37">
        <v>27.27</v>
      </c>
      <c r="K28" s="37">
        <v>27.77</v>
      </c>
      <c r="L28" s="37">
        <v>28.28</v>
      </c>
      <c r="M28" s="37">
        <v>29.05</v>
      </c>
      <c r="N28" s="37">
        <v>29.56</v>
      </c>
      <c r="O28" s="37">
        <v>30.06</v>
      </c>
      <c r="P28" s="37">
        <v>30.83</v>
      </c>
      <c r="Q28" s="37">
        <v>31.34</v>
      </c>
      <c r="R28" s="37">
        <v>31.85</v>
      </c>
      <c r="S28" s="37">
        <v>32.619999999999997</v>
      </c>
      <c r="T28" s="37">
        <v>33.119999999999997</v>
      </c>
      <c r="U28" s="37">
        <v>33.64</v>
      </c>
      <c r="V28" s="37">
        <v>34.15</v>
      </c>
      <c r="W28" s="37">
        <v>34.9</v>
      </c>
      <c r="X28" s="37">
        <v>34.9</v>
      </c>
      <c r="Y28" s="37">
        <v>34.9</v>
      </c>
      <c r="Z28" s="37">
        <v>34.9</v>
      </c>
      <c r="AA28" s="38">
        <v>35.42</v>
      </c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 ht="36.75" customHeight="1" x14ac:dyDescent="0.25">
      <c r="A29" s="28" t="s">
        <v>43</v>
      </c>
      <c r="B29" s="29">
        <v>18</v>
      </c>
      <c r="C29" s="29">
        <v>261</v>
      </c>
      <c r="D29" s="30">
        <v>8</v>
      </c>
      <c r="E29" s="14"/>
      <c r="F29" s="35">
        <v>24</v>
      </c>
      <c r="G29" s="36">
        <v>26.75</v>
      </c>
      <c r="H29" s="37">
        <v>27.29</v>
      </c>
      <c r="I29" s="37">
        <v>28.1</v>
      </c>
      <c r="J29" s="37">
        <v>28.63</v>
      </c>
      <c r="K29" s="37">
        <v>29.17</v>
      </c>
      <c r="L29" s="37">
        <v>29.69</v>
      </c>
      <c r="M29" s="37">
        <v>30.5</v>
      </c>
      <c r="N29" s="37">
        <v>31.04</v>
      </c>
      <c r="O29" s="37">
        <v>31.57</v>
      </c>
      <c r="P29" s="37">
        <v>32.369999999999997</v>
      </c>
      <c r="Q29" s="37">
        <v>32.9</v>
      </c>
      <c r="R29" s="37">
        <v>33.44</v>
      </c>
      <c r="S29" s="37">
        <v>34.25</v>
      </c>
      <c r="T29" s="37">
        <v>34.78</v>
      </c>
      <c r="U29" s="37">
        <v>35.32</v>
      </c>
      <c r="V29" s="37">
        <v>35.85</v>
      </c>
      <c r="W29" s="37">
        <v>36.65</v>
      </c>
      <c r="X29" s="37">
        <v>36.65</v>
      </c>
      <c r="Y29" s="37">
        <v>36.65</v>
      </c>
      <c r="Z29" s="37">
        <v>36.65</v>
      </c>
      <c r="AA29" s="38">
        <v>37.19</v>
      </c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</row>
    <row r="30" spans="1:42" ht="19.899999999999999" customHeight="1" x14ac:dyDescent="0.25">
      <c r="A30" s="20" t="s">
        <v>44</v>
      </c>
      <c r="B30" s="21">
        <v>19</v>
      </c>
      <c r="C30" s="21">
        <v>261</v>
      </c>
      <c r="D30" s="22">
        <v>8</v>
      </c>
      <c r="E30" s="14"/>
      <c r="F30" s="35">
        <v>25</v>
      </c>
      <c r="G30" s="36">
        <v>27.29</v>
      </c>
      <c r="H30" s="37">
        <v>27.83</v>
      </c>
      <c r="I30" s="37">
        <v>28.65</v>
      </c>
      <c r="J30" s="37">
        <v>29.2</v>
      </c>
      <c r="K30" s="37">
        <v>29.75</v>
      </c>
      <c r="L30" s="37">
        <v>30.29</v>
      </c>
      <c r="M30" s="37">
        <v>31.11</v>
      </c>
      <c r="N30" s="37">
        <v>31.66</v>
      </c>
      <c r="O30" s="37">
        <v>32.200000000000003</v>
      </c>
      <c r="P30" s="37">
        <v>33.020000000000003</v>
      </c>
      <c r="Q30" s="37">
        <v>33.57</v>
      </c>
      <c r="R30" s="37">
        <v>34.119999999999997</v>
      </c>
      <c r="S30" s="37">
        <v>34.94</v>
      </c>
      <c r="T30" s="37">
        <v>35.47</v>
      </c>
      <c r="U30" s="37">
        <v>36.020000000000003</v>
      </c>
      <c r="V30" s="37">
        <v>36.56</v>
      </c>
      <c r="W30" s="37">
        <v>37.380000000000003</v>
      </c>
      <c r="X30" s="37">
        <v>37.380000000000003</v>
      </c>
      <c r="Y30" s="37">
        <v>37.380000000000003</v>
      </c>
      <c r="Z30" s="37">
        <v>37.380000000000003</v>
      </c>
      <c r="AA30" s="38">
        <v>37.93</v>
      </c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ht="23.25" customHeight="1" x14ac:dyDescent="0.25">
      <c r="A31" s="28" t="s">
        <v>45</v>
      </c>
      <c r="B31" s="29">
        <v>20</v>
      </c>
      <c r="C31" s="29">
        <v>261</v>
      </c>
      <c r="D31" s="30">
        <v>8</v>
      </c>
      <c r="E31" s="14"/>
      <c r="F31" s="42">
        <v>26</v>
      </c>
      <c r="G31" s="43">
        <v>27.83</v>
      </c>
      <c r="H31" s="44">
        <v>28.39</v>
      </c>
      <c r="I31" s="44">
        <v>29.22</v>
      </c>
      <c r="J31" s="44">
        <v>29.78</v>
      </c>
      <c r="K31" s="44">
        <v>30.34</v>
      </c>
      <c r="L31" s="44">
        <v>30.89</v>
      </c>
      <c r="M31" s="44">
        <v>31.73</v>
      </c>
      <c r="N31" s="44">
        <v>32.29</v>
      </c>
      <c r="O31" s="44">
        <v>32.85</v>
      </c>
      <c r="P31" s="44">
        <v>33.68</v>
      </c>
      <c r="Q31" s="44">
        <v>34.24</v>
      </c>
      <c r="R31" s="44">
        <v>34.79</v>
      </c>
      <c r="S31" s="44">
        <v>35.619999999999997</v>
      </c>
      <c r="T31" s="44">
        <v>36.18</v>
      </c>
      <c r="U31" s="44">
        <v>36.74</v>
      </c>
      <c r="V31" s="44">
        <v>37.299999999999997</v>
      </c>
      <c r="W31" s="44">
        <v>38.14</v>
      </c>
      <c r="X31" s="44">
        <v>38.14</v>
      </c>
      <c r="Y31" s="44">
        <v>38.14</v>
      </c>
      <c r="Z31" s="44">
        <v>38.14</v>
      </c>
      <c r="AA31" s="45">
        <v>38.69</v>
      </c>
    </row>
    <row r="32" spans="1:42" ht="15" x14ac:dyDescent="0.25">
      <c r="A32" s="20" t="s">
        <v>46</v>
      </c>
      <c r="B32" s="21">
        <v>21</v>
      </c>
      <c r="C32" s="21">
        <v>226</v>
      </c>
      <c r="D32" s="22">
        <v>8</v>
      </c>
      <c r="E32" s="14"/>
      <c r="F32" s="42">
        <v>27</v>
      </c>
      <c r="G32" s="46">
        <f>30.68</f>
        <v>30.68</v>
      </c>
      <c r="H32" s="37">
        <f>31.29</f>
        <v>31.29</v>
      </c>
      <c r="I32" s="37">
        <f>32.2</f>
        <v>32.200000000000003</v>
      </c>
      <c r="J32" s="37">
        <f>32.83</f>
        <v>32.83</v>
      </c>
      <c r="K32" s="37">
        <f>33.44</f>
        <v>33.44</v>
      </c>
      <c r="L32" s="37">
        <f>34.05</f>
        <v>34.049999999999997</v>
      </c>
      <c r="M32" s="37">
        <f>34.97</f>
        <v>34.97</v>
      </c>
      <c r="N32" s="37">
        <f>35.58</f>
        <v>35.58</v>
      </c>
      <c r="O32" s="37">
        <f>36.19</f>
        <v>36.19</v>
      </c>
      <c r="P32" s="37">
        <f>37.12</f>
        <v>37.119999999999997</v>
      </c>
      <c r="Q32" s="37">
        <f>37.73</f>
        <v>37.729999999999997</v>
      </c>
      <c r="R32" s="37">
        <f>38.34</f>
        <v>38.340000000000003</v>
      </c>
      <c r="S32" s="37">
        <f>39.26</f>
        <v>39.26</v>
      </c>
      <c r="T32" s="37">
        <f>39.87</f>
        <v>39.869999999999997</v>
      </c>
      <c r="U32" s="37">
        <f>40.5</f>
        <v>40.5</v>
      </c>
      <c r="V32" s="37">
        <f>41.11</f>
        <v>41.11</v>
      </c>
      <c r="W32" s="37">
        <f t="shared" ref="W32:Z33" si="0">42.03</f>
        <v>42.03</v>
      </c>
      <c r="X32" s="37">
        <f t="shared" si="0"/>
        <v>42.03</v>
      </c>
      <c r="Y32" s="37">
        <f t="shared" si="0"/>
        <v>42.03</v>
      </c>
      <c r="Z32" s="37">
        <f t="shared" si="0"/>
        <v>42.03</v>
      </c>
      <c r="AA32" s="38">
        <f>42.64</f>
        <v>42.64</v>
      </c>
    </row>
    <row r="33" spans="1:27" ht="15.75" thickBot="1" x14ac:dyDescent="0.3">
      <c r="A33" s="28" t="s">
        <v>47</v>
      </c>
      <c r="B33" s="29">
        <v>21</v>
      </c>
      <c r="C33" s="29">
        <v>206</v>
      </c>
      <c r="D33" s="30">
        <v>7.5</v>
      </c>
      <c r="E33" s="14"/>
      <c r="F33" s="47">
        <v>27</v>
      </c>
      <c r="G33" s="48">
        <f>30.68</f>
        <v>30.68</v>
      </c>
      <c r="H33" s="49">
        <f>31.29</f>
        <v>31.29</v>
      </c>
      <c r="I33" s="49">
        <f>32.2</f>
        <v>32.200000000000003</v>
      </c>
      <c r="J33" s="49">
        <f>32.83</f>
        <v>32.83</v>
      </c>
      <c r="K33" s="49">
        <f>33.44</f>
        <v>33.44</v>
      </c>
      <c r="L33" s="49">
        <f>34.05</f>
        <v>34.049999999999997</v>
      </c>
      <c r="M33" s="49">
        <f>34.97</f>
        <v>34.97</v>
      </c>
      <c r="N33" s="49">
        <f>35.58</f>
        <v>35.58</v>
      </c>
      <c r="O33" s="49">
        <f>36.19</f>
        <v>36.19</v>
      </c>
      <c r="P33" s="49">
        <f>37.12</f>
        <v>37.119999999999997</v>
      </c>
      <c r="Q33" s="49">
        <f>37.73</f>
        <v>37.729999999999997</v>
      </c>
      <c r="R33" s="49">
        <f>38.34</f>
        <v>38.340000000000003</v>
      </c>
      <c r="S33" s="49">
        <f>39.26</f>
        <v>39.26</v>
      </c>
      <c r="T33" s="49">
        <f>39.87</f>
        <v>39.869999999999997</v>
      </c>
      <c r="U33" s="49">
        <f>40.5</f>
        <v>40.5</v>
      </c>
      <c r="V33" s="49">
        <f>41.11</f>
        <v>41.11</v>
      </c>
      <c r="W33" s="49">
        <f t="shared" si="0"/>
        <v>42.03</v>
      </c>
      <c r="X33" s="49">
        <f t="shared" si="0"/>
        <v>42.03</v>
      </c>
      <c r="Y33" s="49">
        <f t="shared" si="0"/>
        <v>42.03</v>
      </c>
      <c r="Z33" s="49">
        <f t="shared" si="0"/>
        <v>42.03</v>
      </c>
      <c r="AA33" s="50">
        <f>42.64</f>
        <v>42.64</v>
      </c>
    </row>
    <row r="34" spans="1:27" ht="42" customHeight="1" x14ac:dyDescent="0.2">
      <c r="A34" s="20" t="s">
        <v>48</v>
      </c>
      <c r="B34" s="21">
        <v>22</v>
      </c>
      <c r="C34" s="21">
        <v>261</v>
      </c>
      <c r="D34" s="22">
        <v>8</v>
      </c>
      <c r="E34" s="14"/>
      <c r="F34" s="15"/>
      <c r="H34" s="51" t="s">
        <v>49</v>
      </c>
    </row>
    <row r="35" spans="1:27" ht="62.25" customHeight="1" x14ac:dyDescent="0.2">
      <c r="A35" s="28" t="s">
        <v>50</v>
      </c>
      <c r="B35" s="29">
        <v>23</v>
      </c>
      <c r="C35" s="29">
        <v>261</v>
      </c>
      <c r="D35" s="30">
        <v>8</v>
      </c>
      <c r="E35" s="14"/>
      <c r="F35" s="15"/>
      <c r="H35" s="51"/>
    </row>
    <row r="36" spans="1:27" ht="15" x14ac:dyDescent="0.2">
      <c r="A36" s="20" t="s">
        <v>51</v>
      </c>
      <c r="B36" s="21">
        <v>24</v>
      </c>
      <c r="C36" s="21">
        <v>261</v>
      </c>
      <c r="D36" s="22">
        <v>8</v>
      </c>
      <c r="E36" s="14"/>
    </row>
    <row r="37" spans="1:27" ht="38.25" x14ac:dyDescent="0.2">
      <c r="A37" s="28" t="s">
        <v>52</v>
      </c>
      <c r="B37" s="29">
        <v>25</v>
      </c>
      <c r="C37" s="29">
        <v>261</v>
      </c>
      <c r="D37" s="30">
        <v>8</v>
      </c>
      <c r="E37" s="14"/>
    </row>
    <row r="38" spans="1:27" ht="25.5" x14ac:dyDescent="0.2">
      <c r="A38" s="52" t="s">
        <v>53</v>
      </c>
      <c r="B38" s="21">
        <v>26</v>
      </c>
      <c r="C38" s="21">
        <v>261</v>
      </c>
      <c r="D38" s="53">
        <v>8</v>
      </c>
      <c r="E38" s="14"/>
    </row>
    <row r="39" spans="1:27" x14ac:dyDescent="0.2">
      <c r="A39" s="54" t="s">
        <v>54</v>
      </c>
      <c r="B39" s="29">
        <v>27</v>
      </c>
      <c r="C39" s="29">
        <v>192</v>
      </c>
      <c r="D39" s="55">
        <v>7.5</v>
      </c>
    </row>
    <row r="40" spans="1:27" x14ac:dyDescent="0.2">
      <c r="A40" s="57" t="s">
        <v>55</v>
      </c>
      <c r="B40" s="58">
        <v>27</v>
      </c>
      <c r="C40" s="58">
        <v>196</v>
      </c>
      <c r="D40" s="59">
        <v>7.5</v>
      </c>
    </row>
  </sheetData>
  <mergeCells count="1">
    <mergeCell ref="F3:AA3"/>
  </mergeCells>
  <printOptions horizontalCentered="1"/>
  <pageMargins left="0.7" right="0.7" top="0.75" bottom="0.75" header="0.3" footer="0.3"/>
  <pageSetup scale="56" orientation="landscape" r:id="rId1"/>
  <headerFooter alignWithMargins="0">
    <oddFooter>&amp;L&amp;"Arial,Bold"&amp;F&amp;C&amp;"Arial,Bold"&amp;D &amp;R&amp;"Arial,Bold"Appendix D-1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1CDC4F5F33004288EF8CE272E1C0A7" ma:contentTypeVersion="15" ma:contentTypeDescription="Create a new document." ma:contentTypeScope="" ma:versionID="f9a19d212104748f867d430efe6fbe6a">
  <xsd:schema xmlns:xsd="http://www.w3.org/2001/XMLSchema" xmlns:xs="http://www.w3.org/2001/XMLSchema" xmlns:p="http://schemas.microsoft.com/office/2006/metadata/properties" xmlns:ns1="http://schemas.microsoft.com/sharepoint/v3" xmlns:ns3="2add34c5-7df0-420e-8b71-301032458f2d" xmlns:ns4="e74e6d64-9086-4c1f-b0bd-07cd5d3d228d" targetNamespace="http://schemas.microsoft.com/office/2006/metadata/properties" ma:root="true" ma:fieldsID="f6271467579294427fd94b13a4cd077e" ns1:_="" ns3:_="" ns4:_="">
    <xsd:import namespace="http://schemas.microsoft.com/sharepoint/v3"/>
    <xsd:import namespace="2add34c5-7df0-420e-8b71-301032458f2d"/>
    <xsd:import namespace="e74e6d64-9086-4c1f-b0bd-07cd5d3d22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d34c5-7df0-420e-8b71-301032458f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e6d64-9086-4c1f-b0bd-07cd5d3d22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C8DA60-FC1C-43E3-9320-448EF5B10BB9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2add34c5-7df0-420e-8b71-301032458f2d"/>
    <ds:schemaRef ds:uri="e74e6d64-9086-4c1f-b0bd-07cd5d3d228d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EFB59E-CF08-4D9D-A717-1A5B5C1EA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87D502-1955-4ECB-A9B1-FB293232E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dd34c5-7df0-420e-8b71-301032458f2d"/>
    <ds:schemaRef ds:uri="e74e6d64-9086-4c1f-b0bd-07cd5d3d22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 Support Staff D-1 </vt:lpstr>
      <vt:lpstr>'District Support Staff D-1 '!Print_Area</vt:lpstr>
    </vt:vector>
  </TitlesOfParts>
  <Company>Oak Ridge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Dunning</dc:creator>
  <cp:lastModifiedBy>Samuel Smith</cp:lastModifiedBy>
  <dcterms:created xsi:type="dcterms:W3CDTF">2023-06-07T10:56:53Z</dcterms:created>
  <dcterms:modified xsi:type="dcterms:W3CDTF">2023-06-09T14:17:48Z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0x010100081CDC4F5F33004288EF8CE272E1C0A7</vt:lpwstr>
  </property>
</Properties>
</file>